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cropmanagement.cals.ncsu.edu\Peanuts\"/>
    </mc:Choice>
  </mc:AlternateContent>
  <bookViews>
    <workbookView xWindow="0" yWindow="0" windowWidth="23040" windowHeight="9006"/>
  </bookViews>
  <sheets>
    <sheet name="Runner Strip-Till" sheetId="1" r:id="rId1"/>
    <sheet name="Runner Conventional-Till" sheetId="2" r:id="rId2"/>
    <sheet name="Virginia Strip-Till" sheetId="3" r:id="rId3"/>
    <sheet name="Virginia Conventional-Till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4" l="1"/>
  <c r="E20" i="4"/>
  <c r="E19" i="4"/>
  <c r="H30" i="4" l="1"/>
  <c r="H31" i="4" s="1"/>
  <c r="G29" i="4"/>
  <c r="G30" i="4" s="1"/>
  <c r="H27" i="4"/>
  <c r="G25" i="4"/>
  <c r="F25" i="4"/>
  <c r="G24" i="4"/>
  <c r="G23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H4" i="4"/>
  <c r="G4" i="4"/>
  <c r="G3" i="4"/>
  <c r="H30" i="3"/>
  <c r="G30" i="3"/>
  <c r="H27" i="3"/>
  <c r="H31" i="3" s="1"/>
  <c r="G25" i="3"/>
  <c r="G24" i="3"/>
  <c r="G23" i="3"/>
  <c r="E21" i="3"/>
  <c r="G21" i="3" s="1"/>
  <c r="E20" i="3"/>
  <c r="G20" i="3" s="1"/>
  <c r="E19" i="3"/>
  <c r="G19" i="3" s="1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H4" i="3"/>
  <c r="G3" i="3"/>
  <c r="G4" i="3" s="1"/>
  <c r="H30" i="2"/>
  <c r="G29" i="2"/>
  <c r="G30" i="2" s="1"/>
  <c r="H27" i="2"/>
  <c r="G25" i="2"/>
  <c r="G24" i="2"/>
  <c r="G23" i="2"/>
  <c r="E21" i="2"/>
  <c r="G21" i="2" s="1"/>
  <c r="E20" i="2"/>
  <c r="G20" i="2" s="1"/>
  <c r="E19" i="2"/>
  <c r="G19" i="2" s="1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H4" i="2"/>
  <c r="G3" i="2"/>
  <c r="G4" i="2" s="1"/>
  <c r="E26" i="4" l="1"/>
  <c r="G26" i="4" s="1"/>
  <c r="H32" i="4"/>
  <c r="H28" i="3"/>
  <c r="E26" i="3"/>
  <c r="G26" i="3" s="1"/>
  <c r="H32" i="3"/>
  <c r="H28" i="2"/>
  <c r="H31" i="2"/>
  <c r="E26" i="2"/>
  <c r="G26" i="2" s="1"/>
  <c r="H28" i="4"/>
  <c r="E22" i="4"/>
  <c r="G22" i="4" s="1"/>
  <c r="E22" i="3"/>
  <c r="G22" i="3" s="1"/>
  <c r="E22" i="2"/>
  <c r="G22" i="2" s="1"/>
  <c r="H32" i="2"/>
  <c r="H30" i="1"/>
  <c r="H27" i="1"/>
  <c r="H28" i="1" s="1"/>
  <c r="H4" i="1"/>
  <c r="G3" i="1"/>
  <c r="G4" i="1" s="1"/>
  <c r="G27" i="3" l="1"/>
  <c r="G27" i="4"/>
  <c r="G27" i="2"/>
  <c r="G28" i="2" s="1"/>
  <c r="H31" i="1"/>
  <c r="H32" i="1" s="1"/>
  <c r="G31" i="4"/>
  <c r="G32" i="4" s="1"/>
  <c r="G28" i="4"/>
  <c r="G31" i="3"/>
  <c r="G32" i="3" s="1"/>
  <c r="G28" i="3"/>
  <c r="G23" i="1"/>
  <c r="G29" i="1"/>
  <c r="G30" i="1" s="1"/>
  <c r="G25" i="1"/>
  <c r="G24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E19" i="1"/>
  <c r="G19" i="1" s="1"/>
  <c r="E20" i="1"/>
  <c r="G20" i="1" s="1"/>
  <c r="E22" i="1"/>
  <c r="G22" i="1" s="1"/>
  <c r="E21" i="1"/>
  <c r="G21" i="1" s="1"/>
  <c r="G31" i="2" l="1"/>
  <c r="G32" i="2" s="1"/>
  <c r="E26" i="1"/>
  <c r="G26" i="1" s="1"/>
  <c r="G27" i="1" s="1"/>
  <c r="G31" i="1" s="1"/>
  <c r="G32" i="1" s="1"/>
  <c r="G28" i="1" l="1"/>
</calcChain>
</file>

<file path=xl/sharedStrings.xml><?xml version="1.0" encoding="utf-8"?>
<sst xmlns="http://schemas.openxmlformats.org/spreadsheetml/2006/main" count="276" uniqueCount="56">
  <si>
    <t>Budget Category</t>
  </si>
  <si>
    <t>Budget Item</t>
  </si>
  <si>
    <t>Price or Cost per Unit ($)</t>
  </si>
  <si>
    <t>Total per Acre ($)</t>
  </si>
  <si>
    <t>Your Farm</t>
  </si>
  <si>
    <t>1. GROSS RECEIPTS</t>
  </si>
  <si>
    <t>Peanuts</t>
  </si>
  <si>
    <t>Total Receipts</t>
  </si>
  <si>
    <t>2. VARIABLE COSTS</t>
  </si>
  <si>
    <t>Seed</t>
  </si>
  <si>
    <t>Inoculant</t>
  </si>
  <si>
    <t>1.00 acre</t>
  </si>
  <si>
    <t>Lime (prorated)</t>
  </si>
  <si>
    <t>Gypsum (spread)</t>
  </si>
  <si>
    <t>Herbicides**</t>
  </si>
  <si>
    <t>Insecticides**</t>
  </si>
  <si>
    <t>Fungicides**</t>
  </si>
  <si>
    <t>Prohexadione Calcium**</t>
  </si>
  <si>
    <t>Scouting</t>
  </si>
  <si>
    <t>Hauling</t>
  </si>
  <si>
    <t>Drying &amp; Cleaning</t>
  </si>
  <si>
    <t>State Check-off Fee</t>
  </si>
  <si>
    <t>National Assessment</t>
  </si>
  <si>
    <t>Crop Insurance</t>
  </si>
  <si>
    <t>Tractor/Machinery</t>
  </si>
  <si>
    <t>Labor</t>
  </si>
  <si>
    <t>Interest on Operating Capital</t>
  </si>
  <si>
    <t>Total Variable Costs</t>
  </si>
  <si>
    <t>3. INCOME ABOVE VARIABLE COSTS</t>
  </si>
  <si>
    <t>4. FIXED COSTS</t>
  </si>
  <si>
    <t>Machinery/Overhead</t>
  </si>
  <si>
    <t>Total Fixed Costs</t>
  </si>
  <si>
    <t>5. TOTAL COSTS</t>
  </si>
  <si>
    <t>6. NET RETURNS TO LAND, RISK, &amp; MANAGEMENT***</t>
  </si>
  <si>
    <t>6. NET RETURNS TO LAND, RISK, &amp;  MANAGEMENT***</t>
  </si>
  <si>
    <t xml:space="preserve">Quantity </t>
  </si>
  <si>
    <t>$</t>
  </si>
  <si>
    <t>Unit</t>
  </si>
  <si>
    <t>hours</t>
  </si>
  <si>
    <t>acre</t>
  </si>
  <si>
    <t>ton</t>
  </si>
  <si>
    <t>lb</t>
  </si>
  <si>
    <t>hrs</t>
  </si>
  <si>
    <r>
      <t xml:space="preserve">Please note: </t>
    </r>
    <r>
      <rPr>
        <i/>
        <sz val="8.5"/>
        <color rgb="FF000000"/>
        <rFont val="Univers LT Std 47 Cn Lt"/>
        <family val="2"/>
      </rPr>
      <t xml:space="preserve">This budget is for planning purposes only. It does not include sprays for Sclerotinia blight, fumigation, Proline in-furrow for CBR, government payments, or land rent. </t>
    </r>
  </si>
  <si>
    <t>*Fertilizer is listed as cost per lb of fertilizer.</t>
  </si>
  <si>
    <t>**Adjuvant costs are distributed evenly across pesticide applications.</t>
  </si>
  <si>
    <t xml:space="preserve">***To see yield and price tables for breakeven analysis, visit: https://cals.ncsu.edu/are-extension/business-planning-and-operations/enterprise-budgets/. </t>
  </si>
  <si>
    <t>Table 1-1. Estimated Costs and Returns Per Acre of RUNNER STRIP-TILL Peanuts,2022 —4,000-Pound Yield, 4-Row Equipment</t>
  </si>
  <si>
    <t>Fertilizer*, nitrogen</t>
  </si>
  <si>
    <t>Fertilizer*, phosphate</t>
  </si>
  <si>
    <t>Fertilizer*, potash</t>
  </si>
  <si>
    <t>Fertilizer*, manganese</t>
  </si>
  <si>
    <t>Fertilizer*, boron</t>
  </si>
  <si>
    <t>Table 1-2. Estimated Costs and Returns Per Acre of RUNNER CONVENTIONAL-TILL Peanuts,2022 —4,000-Pound Yield, 4-Row Equipment</t>
  </si>
  <si>
    <t>Table 1-3. Estimated Costs and Returns Per Acre of VIRGINIA STRIP-TILL Peanuts,2022 —4,000-Pound Yield, 4-Row Equipment</t>
  </si>
  <si>
    <t>Table 1-4. Estimated Costs and Returns Per Acre of VIRGINIA CONVENTIONAL-TILL Peanuts,2022 —4,000-Pound Yield, 4-Row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</si>
</sst>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0.0000"/>
    <numFmt numFmtId="165" formatCode="0.0"/>
  </numFmts>
  <fonts count="13">
    <font>
      <sz val="11"/>
      <color theme="1"/>
      <name val="Calibri"/>
      <family val="2"/>
      <scheme val="minor"/>
    </font>
    <font>
      <b/>
      <sz val="8.5"/>
      <color rgb="FF000000"/>
      <name val="Univers LT Std 47 Cn Lt"/>
      <family val="2"/>
    </font>
    <font>
      <sz val="8.5"/>
      <color rgb="FF000000"/>
      <name val="Univers LT Std 47 Cn Lt"/>
      <family val="2"/>
    </font>
    <font>
      <sz val="12"/>
      <color rgb="FF000000"/>
      <name val="Times New Roman"/>
      <family val="1"/>
    </font>
    <font>
      <sz val="12"/>
      <name val="Univers LT Std 47 Cn Lt"/>
      <family val="2"/>
    </font>
    <font>
      <sz val="9"/>
      <color rgb="FF000000"/>
      <name val="Univers LT Std 47 Cn Lt"/>
      <family val="2"/>
    </font>
    <font>
      <sz val="11"/>
      <color theme="1"/>
      <name val="Calibri"/>
      <family val="2"/>
      <scheme val="minor"/>
    </font>
    <font>
      <i/>
      <sz val="8.5"/>
      <color rgb="FF000000"/>
      <name val="Univers LT Std 47 Cn Lt"/>
      <family val="2"/>
    </font>
    <font>
      <u/>
      <sz val="11"/>
      <color theme="10"/>
      <name val="Calibri"/>
      <family val="2"/>
      <scheme val="minor"/>
    </font>
    <font>
      <u/>
      <sz val="8.5"/>
      <color theme="10"/>
      <name val="Univers LT Std 47 Cn Lt"/>
      <family val="2"/>
    </font>
    <font>
      <b/>
      <i/>
      <sz val="11"/>
      <color theme="1"/>
      <name val="Univers LT Std 47 Cn Lt"/>
      <family val="2"/>
    </font>
    <font>
      <b/>
      <i/>
      <sz val="10"/>
      <color theme="1"/>
      <name val="Univers LT Std 47 Cn Lt"/>
      <family val="2"/>
    </font>
    <font>
      <b/>
      <sz val="8.5"/>
      <color rgb="FF000000"/>
      <name val="Univers LT Std 47 Cn Lt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8" fontId="2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0" fillId="0" borderId="0" xfId="0" applyNumberFormat="1"/>
    <xf numFmtId="4" fontId="2" fillId="0" borderId="6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vertical="center" wrapText="1"/>
    </xf>
    <xf numFmtId="0" fontId="10" fillId="0" borderId="0" xfId="0" applyFont="1"/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0" xfId="0" applyAlignment="1"/>
    <xf numFmtId="40" fontId="2" fillId="0" borderId="6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2" fontId="2" fillId="0" borderId="6" xfId="1" applyNumberFormat="1" applyFont="1" applyBorder="1" applyAlignment="1">
      <alignment horizontal="right" vertical="center" wrapText="1"/>
    </xf>
    <xf numFmtId="2" fontId="4" fillId="0" borderId="7" xfId="0" applyNumberFormat="1" applyFont="1" applyBorder="1" applyAlignment="1">
      <alignment vertical="center" wrapText="1"/>
    </xf>
    <xf numFmtId="2" fontId="1" fillId="0" borderId="6" xfId="0" applyNumberFormat="1" applyFont="1" applyBorder="1" applyAlignment="1">
      <alignment horizontal="right" vertical="center" wrapText="1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1" fillId="0" borderId="8" xfId="0" applyFont="1" applyBorder="1" applyAlignment="1">
      <alignment horizontal="left" wrapText="1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2" applyFont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165" fontId="2" fillId="0" borderId="6" xfId="0" applyNumberFormat="1" applyFont="1" applyBorder="1" applyAlignment="1">
      <alignment horizontal="right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ls.ncsu.edu/are-extension/business-planning-and-operations/enterprise-budget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als.ncsu.edu/are-extension/business-planning-and-operations/enterprise-budget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als.ncsu.edu/are-extension/business-planning-and-operations/enterprise-budget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als.ncsu.edu/are-extension/business-planning-and-operations/enterprise-budge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abSelected="1" workbookViewId="0"/>
  </sheetViews>
  <sheetFormatPr defaultRowHeight="14.4"/>
  <cols>
    <col min="2" max="2" width="15.47265625" style="14" bestFit="1" customWidth="1"/>
    <col min="3" max="3" width="19.47265625" style="14" bestFit="1" customWidth="1"/>
    <col min="6" max="7" width="8.83984375" style="5" customWidth="1"/>
  </cols>
  <sheetData>
    <row r="1" spans="2:8" ht="30" customHeight="1" thickBot="1">
      <c r="B1" s="26" t="s">
        <v>47</v>
      </c>
      <c r="C1" s="26"/>
      <c r="D1" s="26"/>
      <c r="E1" s="26"/>
      <c r="F1" s="26"/>
      <c r="G1" s="26"/>
      <c r="H1" s="26"/>
    </row>
    <row r="2" spans="2:8" ht="33.6" thickBot="1">
      <c r="B2" s="21" t="s">
        <v>0</v>
      </c>
      <c r="C2" s="22" t="s">
        <v>1</v>
      </c>
      <c r="D2" s="23" t="s">
        <v>37</v>
      </c>
      <c r="E2" s="23" t="s">
        <v>35</v>
      </c>
      <c r="F2" s="24" t="s">
        <v>2</v>
      </c>
      <c r="G2" s="24" t="s">
        <v>3</v>
      </c>
      <c r="H2" s="25" t="s">
        <v>4</v>
      </c>
    </row>
    <row r="3" spans="2:8" ht="15.3" thickBot="1">
      <c r="B3" s="27" t="s">
        <v>5</v>
      </c>
      <c r="C3" s="12" t="s">
        <v>6</v>
      </c>
      <c r="D3" s="1" t="s">
        <v>41</v>
      </c>
      <c r="E3" s="1">
        <v>4000</v>
      </c>
      <c r="F3" s="6">
        <v>0.22</v>
      </c>
      <c r="G3" s="6">
        <f t="shared" ref="G3:G26" si="0">E3*F3</f>
        <v>880</v>
      </c>
      <c r="H3" s="19"/>
    </row>
    <row r="4" spans="2:8" ht="14.7" thickBot="1">
      <c r="B4" s="28"/>
      <c r="C4" s="44" t="s">
        <v>7</v>
      </c>
      <c r="D4" s="45"/>
      <c r="E4" s="45"/>
      <c r="F4" s="46"/>
      <c r="G4" s="7">
        <f>SUM(G3)</f>
        <v>880</v>
      </c>
      <c r="H4" s="7">
        <f>SUM(H3)</f>
        <v>0</v>
      </c>
    </row>
    <row r="5" spans="2:8" ht="15.3" customHeight="1" thickBot="1">
      <c r="B5" s="29" t="s">
        <v>8</v>
      </c>
      <c r="C5" s="12" t="s">
        <v>9</v>
      </c>
      <c r="D5" s="1" t="s">
        <v>41</v>
      </c>
      <c r="E5" s="1">
        <v>110</v>
      </c>
      <c r="F5" s="6">
        <v>0.8</v>
      </c>
      <c r="G5" s="6">
        <f t="shared" si="0"/>
        <v>88</v>
      </c>
      <c r="H5" s="19"/>
    </row>
    <row r="6" spans="2:8" ht="15.3" customHeight="1" thickBot="1">
      <c r="B6" s="30"/>
      <c r="C6" s="12" t="s">
        <v>10</v>
      </c>
      <c r="D6" s="1" t="s">
        <v>39</v>
      </c>
      <c r="E6" s="1">
        <v>1</v>
      </c>
      <c r="F6" s="6">
        <v>6</v>
      </c>
      <c r="G6" s="6">
        <f t="shared" si="0"/>
        <v>6</v>
      </c>
      <c r="H6" s="19"/>
    </row>
    <row r="7" spans="2:8" ht="15.3" customHeight="1" thickBot="1">
      <c r="B7" s="30"/>
      <c r="C7" s="12" t="s">
        <v>48</v>
      </c>
      <c r="D7" s="1" t="s">
        <v>41</v>
      </c>
      <c r="E7" s="1">
        <v>0</v>
      </c>
      <c r="F7" s="6">
        <v>0.25</v>
      </c>
      <c r="G7" s="6">
        <f t="shared" si="0"/>
        <v>0</v>
      </c>
      <c r="H7" s="19"/>
    </row>
    <row r="8" spans="2:8" ht="15.3" customHeight="1" thickBot="1">
      <c r="B8" s="30"/>
      <c r="C8" s="12" t="s">
        <v>49</v>
      </c>
      <c r="D8" s="1" t="s">
        <v>41</v>
      </c>
      <c r="E8" s="1">
        <v>48</v>
      </c>
      <c r="F8" s="6">
        <v>0.37</v>
      </c>
      <c r="G8" s="6">
        <f t="shared" si="0"/>
        <v>17.759999999999998</v>
      </c>
      <c r="H8" s="19"/>
    </row>
    <row r="9" spans="2:8" ht="15.3" customHeight="1" thickBot="1">
      <c r="B9" s="30"/>
      <c r="C9" s="12" t="s">
        <v>50</v>
      </c>
      <c r="D9" s="1" t="s">
        <v>41</v>
      </c>
      <c r="E9" s="1">
        <v>100</v>
      </c>
      <c r="F9" s="6">
        <v>0.4</v>
      </c>
      <c r="G9" s="6">
        <f t="shared" si="0"/>
        <v>40</v>
      </c>
      <c r="H9" s="19"/>
    </row>
    <row r="10" spans="2:8" ht="15.3" customHeight="1" thickBot="1">
      <c r="B10" s="30"/>
      <c r="C10" s="12" t="s">
        <v>51</v>
      </c>
      <c r="D10" s="1" t="s">
        <v>41</v>
      </c>
      <c r="E10" s="48">
        <v>3</v>
      </c>
      <c r="F10" s="6">
        <v>0.35</v>
      </c>
      <c r="G10" s="6">
        <f t="shared" si="0"/>
        <v>1.0499999999999998</v>
      </c>
      <c r="H10" s="19"/>
    </row>
    <row r="11" spans="2:8" ht="15.3" customHeight="1" thickBot="1">
      <c r="B11" s="30"/>
      <c r="C11" s="12" t="s">
        <v>52</v>
      </c>
      <c r="D11" s="1" t="s">
        <v>41</v>
      </c>
      <c r="E11" s="48">
        <v>2.5</v>
      </c>
      <c r="F11" s="6">
        <v>1.35</v>
      </c>
      <c r="G11" s="6">
        <f t="shared" si="0"/>
        <v>3.375</v>
      </c>
      <c r="H11" s="19"/>
    </row>
    <row r="12" spans="2:8" ht="15.3" customHeight="1" thickBot="1">
      <c r="B12" s="30"/>
      <c r="C12" s="12" t="s">
        <v>12</v>
      </c>
      <c r="D12" s="1" t="s">
        <v>40</v>
      </c>
      <c r="E12" s="1">
        <v>0.33</v>
      </c>
      <c r="F12" s="6">
        <v>54.5</v>
      </c>
      <c r="G12" s="6">
        <f t="shared" si="0"/>
        <v>17.984999999999999</v>
      </c>
      <c r="H12" s="19"/>
    </row>
    <row r="13" spans="2:8" ht="15.3" customHeight="1" thickBot="1">
      <c r="B13" s="30"/>
      <c r="C13" s="12" t="s">
        <v>13</v>
      </c>
      <c r="D13" s="1" t="s">
        <v>40</v>
      </c>
      <c r="E13" s="1">
        <v>0.3</v>
      </c>
      <c r="F13" s="6">
        <v>47.5</v>
      </c>
      <c r="G13" s="6">
        <f t="shared" si="0"/>
        <v>14.25</v>
      </c>
      <c r="H13" s="19"/>
    </row>
    <row r="14" spans="2:8" ht="15.3" customHeight="1" thickBot="1">
      <c r="B14" s="30"/>
      <c r="C14" s="12" t="s">
        <v>14</v>
      </c>
      <c r="D14" s="1" t="s">
        <v>39</v>
      </c>
      <c r="E14" s="1">
        <v>1</v>
      </c>
      <c r="F14" s="6">
        <v>75.010000000000005</v>
      </c>
      <c r="G14" s="6">
        <f t="shared" si="0"/>
        <v>75.010000000000005</v>
      </c>
      <c r="H14" s="19"/>
    </row>
    <row r="15" spans="2:8" ht="15.3" customHeight="1" thickBot="1">
      <c r="B15" s="30"/>
      <c r="C15" s="12" t="s">
        <v>15</v>
      </c>
      <c r="D15" s="1" t="s">
        <v>39</v>
      </c>
      <c r="E15" s="1">
        <v>1</v>
      </c>
      <c r="F15" s="6">
        <v>22.74</v>
      </c>
      <c r="G15" s="6">
        <f t="shared" si="0"/>
        <v>22.74</v>
      </c>
      <c r="H15" s="19"/>
    </row>
    <row r="16" spans="2:8" ht="15.3" customHeight="1" thickBot="1">
      <c r="B16" s="30"/>
      <c r="C16" s="12" t="s">
        <v>16</v>
      </c>
      <c r="D16" s="1" t="s">
        <v>39</v>
      </c>
      <c r="E16" s="1">
        <v>1</v>
      </c>
      <c r="F16" s="6">
        <v>95.72</v>
      </c>
      <c r="G16" s="6">
        <f t="shared" si="0"/>
        <v>95.72</v>
      </c>
      <c r="H16" s="19"/>
    </row>
    <row r="17" spans="2:8" ht="15.3" customHeight="1" thickBot="1">
      <c r="B17" s="30"/>
      <c r="C17" s="12" t="s">
        <v>17</v>
      </c>
      <c r="D17" s="1" t="s">
        <v>39</v>
      </c>
      <c r="E17" s="1">
        <v>1</v>
      </c>
      <c r="F17" s="6">
        <v>0</v>
      </c>
      <c r="G17" s="6">
        <f t="shared" si="0"/>
        <v>0</v>
      </c>
      <c r="H17" s="19"/>
    </row>
    <row r="18" spans="2:8" ht="15.3" customHeight="1" thickBot="1">
      <c r="B18" s="30"/>
      <c r="C18" s="12" t="s">
        <v>18</v>
      </c>
      <c r="D18" s="1" t="s">
        <v>39</v>
      </c>
      <c r="E18" s="1">
        <v>1</v>
      </c>
      <c r="F18" s="6">
        <v>16</v>
      </c>
      <c r="G18" s="6">
        <f t="shared" si="0"/>
        <v>16</v>
      </c>
      <c r="H18" s="19"/>
    </row>
    <row r="19" spans="2:8" ht="15.3" customHeight="1" thickBot="1">
      <c r="B19" s="30"/>
      <c r="C19" s="12" t="s">
        <v>19</v>
      </c>
      <c r="D19" s="1" t="s">
        <v>40</v>
      </c>
      <c r="E19" s="1">
        <f t="shared" ref="E19:E20" si="1">$E$3/2000</f>
        <v>2</v>
      </c>
      <c r="F19" s="6">
        <v>14</v>
      </c>
      <c r="G19" s="6">
        <f t="shared" si="0"/>
        <v>28</v>
      </c>
      <c r="H19" s="19"/>
    </row>
    <row r="20" spans="2:8" ht="15.3" customHeight="1" thickBot="1">
      <c r="B20" s="30"/>
      <c r="C20" s="12" t="s">
        <v>20</v>
      </c>
      <c r="D20" s="1" t="s">
        <v>40</v>
      </c>
      <c r="E20" s="1">
        <f t="shared" si="1"/>
        <v>2</v>
      </c>
      <c r="F20" s="6">
        <v>45</v>
      </c>
      <c r="G20" s="6">
        <f t="shared" si="0"/>
        <v>90</v>
      </c>
      <c r="H20" s="19"/>
    </row>
    <row r="21" spans="2:8" ht="15.3" customHeight="1" thickBot="1">
      <c r="B21" s="30"/>
      <c r="C21" s="12" t="s">
        <v>21</v>
      </c>
      <c r="D21" s="1" t="s">
        <v>40</v>
      </c>
      <c r="E21" s="1">
        <f>$E$3/2000</f>
        <v>2</v>
      </c>
      <c r="F21" s="6">
        <v>3</v>
      </c>
      <c r="G21" s="6">
        <f t="shared" si="0"/>
        <v>6</v>
      </c>
      <c r="H21" s="19"/>
    </row>
    <row r="22" spans="2:8" ht="15.3" customHeight="1" thickBot="1">
      <c r="B22" s="30"/>
      <c r="C22" s="12" t="s">
        <v>22</v>
      </c>
      <c r="D22" s="3" t="s">
        <v>36</v>
      </c>
      <c r="E22" s="15">
        <f>G4</f>
        <v>880</v>
      </c>
      <c r="F22" s="17">
        <v>9.4999999999999998E-3</v>
      </c>
      <c r="G22" s="6">
        <f t="shared" si="0"/>
        <v>8.36</v>
      </c>
      <c r="H22" s="19"/>
    </row>
    <row r="23" spans="2:8" ht="15.3" customHeight="1" thickBot="1">
      <c r="B23" s="30"/>
      <c r="C23" s="12" t="s">
        <v>23</v>
      </c>
      <c r="D23" s="1" t="s">
        <v>39</v>
      </c>
      <c r="E23" s="1">
        <v>1</v>
      </c>
      <c r="F23" s="6">
        <v>30</v>
      </c>
      <c r="G23" s="6">
        <f t="shared" si="0"/>
        <v>30</v>
      </c>
      <c r="H23" s="19"/>
    </row>
    <row r="24" spans="2:8" ht="15.3" customHeight="1" thickBot="1">
      <c r="B24" s="30"/>
      <c r="C24" s="12" t="s">
        <v>24</v>
      </c>
      <c r="D24" s="1" t="s">
        <v>39</v>
      </c>
      <c r="E24" s="1">
        <v>1</v>
      </c>
      <c r="F24" s="6">
        <v>65.459999999999994</v>
      </c>
      <c r="G24" s="6">
        <f t="shared" si="0"/>
        <v>65.459999999999994</v>
      </c>
      <c r="H24" s="19"/>
    </row>
    <row r="25" spans="2:8" ht="15.3" customHeight="1" thickBot="1">
      <c r="B25" s="30"/>
      <c r="C25" s="12" t="s">
        <v>25</v>
      </c>
      <c r="D25" s="1" t="s">
        <v>38</v>
      </c>
      <c r="E25" s="1">
        <v>4.25</v>
      </c>
      <c r="F25" s="6">
        <v>13.15</v>
      </c>
      <c r="G25" s="6">
        <f t="shared" si="0"/>
        <v>55.887500000000003</v>
      </c>
      <c r="H25" s="19"/>
    </row>
    <row r="26" spans="2:8" ht="15.3" customHeight="1" thickBot="1">
      <c r="B26" s="30"/>
      <c r="C26" s="12" t="s">
        <v>26</v>
      </c>
      <c r="D26" s="3" t="s">
        <v>36</v>
      </c>
      <c r="E26" s="15">
        <f>SUM(G5:G17)</f>
        <v>381.89</v>
      </c>
      <c r="F26" s="18">
        <v>0.02</v>
      </c>
      <c r="G26" s="6">
        <f t="shared" si="0"/>
        <v>7.6377999999999995</v>
      </c>
      <c r="H26" s="19"/>
    </row>
    <row r="27" spans="2:8" ht="15.3" customHeight="1" thickBot="1">
      <c r="B27" s="31"/>
      <c r="C27" s="32" t="s">
        <v>27</v>
      </c>
      <c r="D27" s="33"/>
      <c r="E27" s="33"/>
      <c r="F27" s="34"/>
      <c r="G27" s="7">
        <f>SUM(G5:G26)</f>
        <v>689.23530000000005</v>
      </c>
      <c r="H27" s="20">
        <f>SUM(H5:H26)</f>
        <v>0</v>
      </c>
    </row>
    <row r="28" spans="2:8" ht="14.7" thickBot="1">
      <c r="B28" s="35" t="s">
        <v>28</v>
      </c>
      <c r="C28" s="36"/>
      <c r="D28" s="36"/>
      <c r="E28" s="36"/>
      <c r="F28" s="37"/>
      <c r="G28" s="7">
        <f>G4-G27</f>
        <v>190.76469999999995</v>
      </c>
      <c r="H28" s="20">
        <f>H4-H27</f>
        <v>0</v>
      </c>
    </row>
    <row r="29" spans="2:8" ht="15.3" thickBot="1">
      <c r="B29" s="27" t="s">
        <v>29</v>
      </c>
      <c r="C29" s="12" t="s">
        <v>30</v>
      </c>
      <c r="D29" s="1" t="s">
        <v>39</v>
      </c>
      <c r="E29" s="1">
        <v>1</v>
      </c>
      <c r="F29" s="6">
        <v>178.42</v>
      </c>
      <c r="G29" s="8">
        <f>E29*F29</f>
        <v>178.42</v>
      </c>
      <c r="H29" s="19"/>
    </row>
    <row r="30" spans="2:8" ht="14.7" thickBot="1">
      <c r="B30" s="28"/>
      <c r="C30" s="41" t="s">
        <v>31</v>
      </c>
      <c r="D30" s="42"/>
      <c r="E30" s="42"/>
      <c r="F30" s="43"/>
      <c r="G30" s="7">
        <f>SUM(G29)</f>
        <v>178.42</v>
      </c>
      <c r="H30" s="7">
        <f>SUM(H29)</f>
        <v>0</v>
      </c>
    </row>
    <row r="31" spans="2:8" ht="14.7" thickBot="1">
      <c r="B31" s="35" t="s">
        <v>32</v>
      </c>
      <c r="C31" s="36"/>
      <c r="D31" s="36"/>
      <c r="E31" s="36"/>
      <c r="F31" s="37"/>
      <c r="G31" s="7">
        <f>G27+G30</f>
        <v>867.65530000000001</v>
      </c>
      <c r="H31" s="7">
        <f>H27+H30</f>
        <v>0</v>
      </c>
    </row>
    <row r="32" spans="2:8" ht="14.7" thickBot="1">
      <c r="B32" s="35" t="s">
        <v>33</v>
      </c>
      <c r="C32" s="36"/>
      <c r="D32" s="36"/>
      <c r="E32" s="36"/>
      <c r="F32" s="37"/>
      <c r="G32" s="7">
        <f>G4-G31</f>
        <v>12.344699999999989</v>
      </c>
      <c r="H32" s="7">
        <f>H4-H31</f>
        <v>0</v>
      </c>
    </row>
    <row r="33" spans="2:8" ht="24" customHeight="1">
      <c r="B33" s="38" t="s">
        <v>43</v>
      </c>
      <c r="C33" s="38"/>
      <c r="D33" s="38"/>
      <c r="E33" s="38"/>
      <c r="F33" s="38"/>
      <c r="G33" s="38"/>
      <c r="H33" s="38"/>
    </row>
    <row r="34" spans="2:8">
      <c r="B34" s="39" t="s">
        <v>44</v>
      </c>
      <c r="C34" s="39"/>
      <c r="D34" s="39"/>
      <c r="E34" s="39"/>
      <c r="F34" s="39"/>
      <c r="G34" s="39"/>
      <c r="H34" s="39"/>
    </row>
    <row r="35" spans="2:8">
      <c r="B35" s="39" t="s">
        <v>45</v>
      </c>
      <c r="C35" s="39"/>
      <c r="D35" s="39"/>
      <c r="E35" s="39"/>
      <c r="F35" s="39"/>
      <c r="G35" s="39"/>
      <c r="H35" s="39"/>
    </row>
    <row r="36" spans="2:8" ht="24" customHeight="1">
      <c r="B36" s="40" t="s">
        <v>46</v>
      </c>
      <c r="C36" s="40"/>
      <c r="D36" s="40"/>
      <c r="E36" s="40"/>
      <c r="F36" s="40"/>
      <c r="G36" s="40"/>
      <c r="H36" s="40"/>
    </row>
  </sheetData>
  <mergeCells count="14">
    <mergeCell ref="B29:B30"/>
    <mergeCell ref="C30:F30"/>
    <mergeCell ref="C4:F4"/>
    <mergeCell ref="B33:H33"/>
    <mergeCell ref="B34:H34"/>
    <mergeCell ref="B35:H35"/>
    <mergeCell ref="B36:H36"/>
    <mergeCell ref="B31:F31"/>
    <mergeCell ref="B32:F32"/>
    <mergeCell ref="B1:H1"/>
    <mergeCell ref="B3:B4"/>
    <mergeCell ref="B5:B27"/>
    <mergeCell ref="C27:F27"/>
    <mergeCell ref="B28:F28"/>
  </mergeCells>
  <hyperlinks>
    <hyperlink ref="B36" r:id="rId1" display="https://cals.ncsu.edu/are-extension/business-planning-and-operations/enterprise-budgets/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defaultRowHeight="14.4"/>
  <cols>
    <col min="2" max="2" width="15.47265625" style="14" bestFit="1" customWidth="1"/>
    <col min="3" max="3" width="19.47265625" style="14" bestFit="1" customWidth="1"/>
    <col min="6" max="6" width="8.83984375" customWidth="1"/>
    <col min="7" max="7" width="8.83984375" style="5" customWidth="1"/>
  </cols>
  <sheetData>
    <row r="1" spans="1:9" ht="30" customHeight="1" thickBot="1">
      <c r="A1" s="11"/>
      <c r="B1" s="26" t="s">
        <v>53</v>
      </c>
      <c r="C1" s="26"/>
      <c r="D1" s="26"/>
      <c r="E1" s="26"/>
      <c r="F1" s="26"/>
      <c r="G1" s="26"/>
      <c r="H1" s="26"/>
    </row>
    <row r="2" spans="1:9" ht="33.6" thickBot="1">
      <c r="B2" s="21" t="s">
        <v>0</v>
      </c>
      <c r="C2" s="22" t="s">
        <v>1</v>
      </c>
      <c r="D2" s="23" t="s">
        <v>37</v>
      </c>
      <c r="E2" s="23" t="s">
        <v>35</v>
      </c>
      <c r="F2" s="24" t="s">
        <v>2</v>
      </c>
      <c r="G2" s="24" t="s">
        <v>3</v>
      </c>
      <c r="H2" s="25" t="s">
        <v>4</v>
      </c>
      <c r="I2" s="4"/>
    </row>
    <row r="3" spans="1:9" ht="15.3" thickBot="1">
      <c r="B3" s="27" t="s">
        <v>5</v>
      </c>
      <c r="C3" s="12" t="s">
        <v>6</v>
      </c>
      <c r="D3" s="1" t="s">
        <v>41</v>
      </c>
      <c r="E3" s="1">
        <v>4000</v>
      </c>
      <c r="F3" s="16">
        <v>0.22</v>
      </c>
      <c r="G3" s="6">
        <f t="shared" ref="G3" si="0">E3*F3</f>
        <v>880</v>
      </c>
      <c r="H3" s="19"/>
    </row>
    <row r="4" spans="1:9" ht="14.7" thickBot="1">
      <c r="B4" s="28"/>
      <c r="C4" s="41" t="s">
        <v>7</v>
      </c>
      <c r="D4" s="42"/>
      <c r="E4" s="42"/>
      <c r="F4" s="43"/>
      <c r="G4" s="7">
        <f>SUM(G3)</f>
        <v>880</v>
      </c>
      <c r="H4" s="7">
        <f>SUM(H3)</f>
        <v>0</v>
      </c>
    </row>
    <row r="5" spans="1:9" ht="15.3" customHeight="1" thickBot="1">
      <c r="B5" s="27" t="s">
        <v>8</v>
      </c>
      <c r="C5" s="12" t="s">
        <v>9</v>
      </c>
      <c r="D5" s="1" t="s">
        <v>41</v>
      </c>
      <c r="E5" s="1">
        <v>110</v>
      </c>
      <c r="F5" s="16">
        <v>0.8</v>
      </c>
      <c r="G5" s="6">
        <f>E5*F5</f>
        <v>88</v>
      </c>
      <c r="H5" s="19"/>
      <c r="I5" s="4"/>
    </row>
    <row r="6" spans="1:9" ht="15.3" customHeight="1" thickBot="1">
      <c r="B6" s="47"/>
      <c r="C6" s="12" t="s">
        <v>10</v>
      </c>
      <c r="D6" s="1" t="s">
        <v>39</v>
      </c>
      <c r="E6" s="1">
        <v>1</v>
      </c>
      <c r="F6" s="16">
        <v>6</v>
      </c>
      <c r="G6" s="6">
        <f t="shared" ref="G6:G26" si="1">E6*F6</f>
        <v>6</v>
      </c>
      <c r="H6" s="19"/>
      <c r="I6" s="4"/>
    </row>
    <row r="7" spans="1:9" ht="15.3" customHeight="1" thickBot="1">
      <c r="B7" s="47"/>
      <c r="C7" s="12" t="s">
        <v>48</v>
      </c>
      <c r="D7" s="1" t="s">
        <v>41</v>
      </c>
      <c r="E7" s="1">
        <v>0</v>
      </c>
      <c r="F7" s="16">
        <v>0.25</v>
      </c>
      <c r="G7" s="6">
        <f t="shared" si="1"/>
        <v>0</v>
      </c>
      <c r="H7" s="19"/>
      <c r="I7" s="4"/>
    </row>
    <row r="8" spans="1:9" ht="15.3" customHeight="1" thickBot="1">
      <c r="B8" s="47"/>
      <c r="C8" s="12" t="s">
        <v>49</v>
      </c>
      <c r="D8" s="1" t="s">
        <v>41</v>
      </c>
      <c r="E8" s="1">
        <v>48</v>
      </c>
      <c r="F8" s="16">
        <v>0.37</v>
      </c>
      <c r="G8" s="6">
        <f t="shared" si="1"/>
        <v>17.759999999999998</v>
      </c>
      <c r="H8" s="19"/>
      <c r="I8" s="4"/>
    </row>
    <row r="9" spans="1:9" ht="15.3" customHeight="1" thickBot="1">
      <c r="B9" s="47"/>
      <c r="C9" s="12" t="s">
        <v>50</v>
      </c>
      <c r="D9" s="1" t="s">
        <v>41</v>
      </c>
      <c r="E9" s="1">
        <v>100</v>
      </c>
      <c r="F9" s="16">
        <v>0.4</v>
      </c>
      <c r="G9" s="6">
        <f t="shared" si="1"/>
        <v>40</v>
      </c>
      <c r="H9" s="19"/>
      <c r="I9" s="4"/>
    </row>
    <row r="10" spans="1:9" ht="15.3" customHeight="1" thickBot="1">
      <c r="B10" s="47"/>
      <c r="C10" s="12" t="s">
        <v>51</v>
      </c>
      <c r="D10" s="1" t="s">
        <v>41</v>
      </c>
      <c r="E10" s="48">
        <v>3</v>
      </c>
      <c r="F10" s="16">
        <v>0.35</v>
      </c>
      <c r="G10" s="6">
        <f t="shared" si="1"/>
        <v>1.0499999999999998</v>
      </c>
      <c r="H10" s="19"/>
      <c r="I10" s="4"/>
    </row>
    <row r="11" spans="1:9" ht="15.3" customHeight="1" thickBot="1">
      <c r="B11" s="47"/>
      <c r="C11" s="12" t="s">
        <v>52</v>
      </c>
      <c r="D11" s="1" t="s">
        <v>41</v>
      </c>
      <c r="E11" s="48">
        <v>2.5</v>
      </c>
      <c r="F11" s="16">
        <v>1.35</v>
      </c>
      <c r="G11" s="6">
        <f t="shared" si="1"/>
        <v>3.375</v>
      </c>
      <c r="H11" s="19"/>
      <c r="I11" s="4"/>
    </row>
    <row r="12" spans="1:9" ht="15.3" customHeight="1" thickBot="1">
      <c r="B12" s="47"/>
      <c r="C12" s="12" t="s">
        <v>12</v>
      </c>
      <c r="D12" s="1" t="s">
        <v>40</v>
      </c>
      <c r="E12" s="1">
        <v>0.33</v>
      </c>
      <c r="F12" s="16">
        <v>54.5</v>
      </c>
      <c r="G12" s="6">
        <f t="shared" si="1"/>
        <v>17.984999999999999</v>
      </c>
      <c r="H12" s="19"/>
      <c r="I12" s="4"/>
    </row>
    <row r="13" spans="1:9" ht="15.3" customHeight="1" thickBot="1">
      <c r="B13" s="47"/>
      <c r="C13" s="12" t="s">
        <v>13</v>
      </c>
      <c r="D13" s="1" t="s">
        <v>40</v>
      </c>
      <c r="E13" s="1">
        <v>0.3</v>
      </c>
      <c r="F13" s="16">
        <v>47.5</v>
      </c>
      <c r="G13" s="6">
        <f t="shared" si="1"/>
        <v>14.25</v>
      </c>
      <c r="H13" s="19"/>
      <c r="I13" s="4"/>
    </row>
    <row r="14" spans="1:9" ht="15.3" customHeight="1" thickBot="1">
      <c r="B14" s="47"/>
      <c r="C14" s="12" t="s">
        <v>14</v>
      </c>
      <c r="D14" s="1" t="s">
        <v>39</v>
      </c>
      <c r="E14" s="1">
        <v>1</v>
      </c>
      <c r="F14" s="16">
        <v>64.14</v>
      </c>
      <c r="G14" s="6">
        <f t="shared" si="1"/>
        <v>64.14</v>
      </c>
      <c r="H14" s="19"/>
      <c r="I14" s="4"/>
    </row>
    <row r="15" spans="1:9" ht="15.3" customHeight="1" thickBot="1">
      <c r="B15" s="47"/>
      <c r="C15" s="12" t="s">
        <v>15</v>
      </c>
      <c r="D15" s="1" t="s">
        <v>39</v>
      </c>
      <c r="E15" s="1">
        <v>1</v>
      </c>
      <c r="F15" s="16">
        <v>22.74</v>
      </c>
      <c r="G15" s="6">
        <f t="shared" si="1"/>
        <v>22.74</v>
      </c>
      <c r="H15" s="19"/>
      <c r="I15" s="4"/>
    </row>
    <row r="16" spans="1:9" ht="15.3" customHeight="1" thickBot="1">
      <c r="B16" s="47"/>
      <c r="C16" s="12" t="s">
        <v>16</v>
      </c>
      <c r="D16" s="1" t="s">
        <v>39</v>
      </c>
      <c r="E16" s="1">
        <v>1</v>
      </c>
      <c r="F16" s="16">
        <v>95.72</v>
      </c>
      <c r="G16" s="6">
        <f t="shared" si="1"/>
        <v>95.72</v>
      </c>
      <c r="H16" s="19"/>
      <c r="I16" s="4"/>
    </row>
    <row r="17" spans="2:9" ht="15.3" customHeight="1" thickBot="1">
      <c r="B17" s="47"/>
      <c r="C17" s="12" t="s">
        <v>17</v>
      </c>
      <c r="D17" s="1" t="s">
        <v>39</v>
      </c>
      <c r="E17" s="1">
        <v>1</v>
      </c>
      <c r="F17" s="16">
        <v>0</v>
      </c>
      <c r="G17" s="6">
        <f t="shared" si="1"/>
        <v>0</v>
      </c>
      <c r="H17" s="19"/>
      <c r="I17" s="4"/>
    </row>
    <row r="18" spans="2:9" ht="15.3" customHeight="1" thickBot="1">
      <c r="B18" s="47"/>
      <c r="C18" s="12" t="s">
        <v>18</v>
      </c>
      <c r="D18" s="1" t="s">
        <v>39</v>
      </c>
      <c r="E18" s="1">
        <v>1</v>
      </c>
      <c r="F18" s="16">
        <v>16</v>
      </c>
      <c r="G18" s="6">
        <f t="shared" si="1"/>
        <v>16</v>
      </c>
      <c r="H18" s="19"/>
      <c r="I18" s="4"/>
    </row>
    <row r="19" spans="2:9" ht="15.3" customHeight="1" thickBot="1">
      <c r="B19" s="47"/>
      <c r="C19" s="12" t="s">
        <v>19</v>
      </c>
      <c r="D19" s="1" t="s">
        <v>40</v>
      </c>
      <c r="E19" s="1">
        <f t="shared" ref="E19:E20" si="2">$E$3/2000</f>
        <v>2</v>
      </c>
      <c r="F19" s="16">
        <v>14</v>
      </c>
      <c r="G19" s="6">
        <f t="shared" si="1"/>
        <v>28</v>
      </c>
      <c r="H19" s="19"/>
      <c r="I19" s="4"/>
    </row>
    <row r="20" spans="2:9" ht="15.3" customHeight="1" thickBot="1">
      <c r="B20" s="47"/>
      <c r="C20" s="12" t="s">
        <v>20</v>
      </c>
      <c r="D20" s="1" t="s">
        <v>40</v>
      </c>
      <c r="E20" s="1">
        <f t="shared" si="2"/>
        <v>2</v>
      </c>
      <c r="F20" s="16">
        <v>45</v>
      </c>
      <c r="G20" s="6">
        <f t="shared" si="1"/>
        <v>90</v>
      </c>
      <c r="H20" s="19"/>
      <c r="I20" s="4"/>
    </row>
    <row r="21" spans="2:9" ht="15.3" customHeight="1" thickBot="1">
      <c r="B21" s="47"/>
      <c r="C21" s="12" t="s">
        <v>21</v>
      </c>
      <c r="D21" s="1" t="s">
        <v>40</v>
      </c>
      <c r="E21" s="1">
        <f>$E$3/2000</f>
        <v>2</v>
      </c>
      <c r="F21" s="16">
        <v>3</v>
      </c>
      <c r="G21" s="6">
        <f t="shared" si="1"/>
        <v>6</v>
      </c>
      <c r="H21" s="19"/>
      <c r="I21" s="4"/>
    </row>
    <row r="22" spans="2:9" ht="15.3" customHeight="1" thickBot="1">
      <c r="B22" s="47"/>
      <c r="C22" s="12" t="s">
        <v>22</v>
      </c>
      <c r="D22" s="3" t="s">
        <v>36</v>
      </c>
      <c r="E22" s="15">
        <f>G4</f>
        <v>880</v>
      </c>
      <c r="F22" s="17">
        <v>9.4999999999999998E-3</v>
      </c>
      <c r="G22" s="6">
        <f t="shared" si="1"/>
        <v>8.36</v>
      </c>
      <c r="H22" s="19"/>
      <c r="I22" s="4"/>
    </row>
    <row r="23" spans="2:9" ht="15.3" customHeight="1" thickBot="1">
      <c r="B23" s="47"/>
      <c r="C23" s="12" t="s">
        <v>23</v>
      </c>
      <c r="D23" s="1" t="s">
        <v>39</v>
      </c>
      <c r="E23" s="1">
        <v>1</v>
      </c>
      <c r="F23" s="16">
        <v>30</v>
      </c>
      <c r="G23" s="6">
        <f t="shared" si="1"/>
        <v>30</v>
      </c>
      <c r="H23" s="19"/>
      <c r="I23" s="4"/>
    </row>
    <row r="24" spans="2:9" ht="15.3" customHeight="1" thickBot="1">
      <c r="B24" s="47"/>
      <c r="C24" s="12" t="s">
        <v>24</v>
      </c>
      <c r="D24" s="1" t="s">
        <v>39</v>
      </c>
      <c r="E24" s="1">
        <v>1</v>
      </c>
      <c r="F24" s="16">
        <v>61.96</v>
      </c>
      <c r="G24" s="6">
        <f t="shared" si="1"/>
        <v>61.96</v>
      </c>
      <c r="H24" s="19"/>
      <c r="I24" s="4"/>
    </row>
    <row r="25" spans="2:9" ht="15.3" customHeight="1" thickBot="1">
      <c r="B25" s="47"/>
      <c r="C25" s="12" t="s">
        <v>25</v>
      </c>
      <c r="D25" s="1" t="s">
        <v>38</v>
      </c>
      <c r="E25" s="1">
        <v>4.59</v>
      </c>
      <c r="F25" s="16">
        <v>13.15</v>
      </c>
      <c r="G25" s="6">
        <f t="shared" si="1"/>
        <v>60.358499999999999</v>
      </c>
      <c r="H25" s="19"/>
      <c r="I25" s="4"/>
    </row>
    <row r="26" spans="2:9" ht="15.3" customHeight="1" thickBot="1">
      <c r="B26" s="47"/>
      <c r="C26" s="12" t="s">
        <v>26</v>
      </c>
      <c r="D26" s="3" t="s">
        <v>36</v>
      </c>
      <c r="E26" s="15">
        <f>SUM(G5:G17)</f>
        <v>371.02</v>
      </c>
      <c r="F26" s="16">
        <v>0.02</v>
      </c>
      <c r="G26" s="6">
        <f t="shared" si="1"/>
        <v>7.4203999999999999</v>
      </c>
      <c r="H26" s="19"/>
    </row>
    <row r="27" spans="2:9" ht="15.3" customHeight="1" thickBot="1">
      <c r="B27" s="28"/>
      <c r="C27" s="32" t="s">
        <v>27</v>
      </c>
      <c r="D27" s="33"/>
      <c r="E27" s="33"/>
      <c r="F27" s="34"/>
      <c r="G27" s="7">
        <f xml:space="preserve"> SUM(G5:G26)</f>
        <v>679.11890000000005</v>
      </c>
      <c r="H27" s="20">
        <f>SUM(H5:H26)</f>
        <v>0</v>
      </c>
    </row>
    <row r="28" spans="2:9" ht="14.7" thickBot="1">
      <c r="B28" s="35" t="s">
        <v>28</v>
      </c>
      <c r="C28" s="36"/>
      <c r="D28" s="36"/>
      <c r="E28" s="36"/>
      <c r="F28" s="37"/>
      <c r="G28" s="7">
        <f>G4-G27</f>
        <v>200.88109999999995</v>
      </c>
      <c r="H28" s="20">
        <f>H4-H27</f>
        <v>0</v>
      </c>
    </row>
    <row r="29" spans="2:9" ht="15.3" thickBot="1">
      <c r="B29" s="27" t="s">
        <v>29</v>
      </c>
      <c r="C29" s="12" t="s">
        <v>30</v>
      </c>
      <c r="D29" s="1" t="s">
        <v>39</v>
      </c>
      <c r="E29" s="1">
        <v>1</v>
      </c>
      <c r="F29" s="16">
        <v>166.44</v>
      </c>
      <c r="G29" s="6">
        <f t="shared" ref="G29" si="3">E29*F29</f>
        <v>166.44</v>
      </c>
      <c r="H29" s="19"/>
    </row>
    <row r="30" spans="2:9" ht="14.7" thickBot="1">
      <c r="B30" s="28"/>
      <c r="C30" s="44" t="s">
        <v>31</v>
      </c>
      <c r="D30" s="45"/>
      <c r="E30" s="45"/>
      <c r="F30" s="46"/>
      <c r="G30" s="7">
        <f>SUM(G29)</f>
        <v>166.44</v>
      </c>
      <c r="H30" s="7">
        <f>SUM(H29)</f>
        <v>0</v>
      </c>
    </row>
    <row r="31" spans="2:9" ht="14.7" thickBot="1">
      <c r="B31" s="35" t="s">
        <v>32</v>
      </c>
      <c r="C31" s="36"/>
      <c r="D31" s="36"/>
      <c r="E31" s="36"/>
      <c r="F31" s="37"/>
      <c r="G31" s="7">
        <f>G27+G30</f>
        <v>845.55889999999999</v>
      </c>
      <c r="H31" s="7">
        <f>H27+H30</f>
        <v>0</v>
      </c>
    </row>
    <row r="32" spans="2:9" ht="14.7" thickBot="1">
      <c r="B32" s="35" t="s">
        <v>33</v>
      </c>
      <c r="C32" s="36"/>
      <c r="D32" s="36"/>
      <c r="E32" s="36"/>
      <c r="F32" s="37"/>
      <c r="G32" s="7">
        <f>G4-G31</f>
        <v>34.441100000000006</v>
      </c>
      <c r="H32" s="7">
        <f>H4-H31</f>
        <v>0</v>
      </c>
    </row>
    <row r="33" spans="2:8" ht="24" customHeight="1">
      <c r="B33" s="38" t="s">
        <v>43</v>
      </c>
      <c r="C33" s="38"/>
      <c r="D33" s="38"/>
      <c r="E33" s="38"/>
      <c r="F33" s="38"/>
      <c r="G33" s="38"/>
      <c r="H33" s="38"/>
    </row>
    <row r="34" spans="2:8">
      <c r="B34" s="39" t="s">
        <v>44</v>
      </c>
      <c r="C34" s="39"/>
      <c r="D34" s="39"/>
      <c r="E34" s="39"/>
      <c r="F34" s="39"/>
      <c r="G34" s="39"/>
      <c r="H34" s="39"/>
    </row>
    <row r="35" spans="2:8">
      <c r="B35" s="39" t="s">
        <v>45</v>
      </c>
      <c r="C35" s="39"/>
      <c r="D35" s="39"/>
      <c r="E35" s="39"/>
      <c r="F35" s="39"/>
      <c r="G35" s="39"/>
      <c r="H35" s="39"/>
    </row>
    <row r="36" spans="2:8" ht="24" customHeight="1">
      <c r="B36" s="40" t="s">
        <v>46</v>
      </c>
      <c r="C36" s="40"/>
      <c r="D36" s="40"/>
      <c r="E36" s="40"/>
      <c r="F36" s="40"/>
      <c r="G36" s="40"/>
      <c r="H36" s="40"/>
    </row>
  </sheetData>
  <mergeCells count="14">
    <mergeCell ref="B1:H1"/>
    <mergeCell ref="B3:B4"/>
    <mergeCell ref="C4:F4"/>
    <mergeCell ref="B29:B30"/>
    <mergeCell ref="C30:F30"/>
    <mergeCell ref="B31:F31"/>
    <mergeCell ref="B5:B27"/>
    <mergeCell ref="C27:F27"/>
    <mergeCell ref="B28:F28"/>
    <mergeCell ref="B35:H35"/>
    <mergeCell ref="B36:H36"/>
    <mergeCell ref="B32:F32"/>
    <mergeCell ref="B33:H33"/>
    <mergeCell ref="B34:H34"/>
  </mergeCells>
  <hyperlinks>
    <hyperlink ref="B36" r:id="rId1" display="https://cals.ncsu.edu/are-extension/business-planning-and-operations/enterprise-budgets/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workbookViewId="0">
      <selection activeCell="E10" sqref="E10:E11"/>
    </sheetView>
  </sheetViews>
  <sheetFormatPr defaultRowHeight="14.4"/>
  <cols>
    <col min="2" max="2" width="15.47265625" style="14" bestFit="1" customWidth="1"/>
    <col min="3" max="3" width="19.47265625" style="14" bestFit="1" customWidth="1"/>
    <col min="6" max="6" width="8.83984375" style="5" customWidth="1"/>
    <col min="7" max="7" width="8.83984375" style="5"/>
  </cols>
  <sheetData>
    <row r="1" spans="2:8" ht="30" customHeight="1" thickBot="1">
      <c r="B1" s="26" t="s">
        <v>54</v>
      </c>
      <c r="C1" s="26"/>
      <c r="D1" s="26"/>
      <c r="E1" s="26"/>
      <c r="F1" s="26"/>
      <c r="G1" s="26"/>
      <c r="H1" s="26"/>
    </row>
    <row r="2" spans="2:8" ht="33.6" thickBot="1">
      <c r="B2" s="21" t="s">
        <v>0</v>
      </c>
      <c r="C2" s="22" t="s">
        <v>1</v>
      </c>
      <c r="D2" s="23" t="s">
        <v>37</v>
      </c>
      <c r="E2" s="23" t="s">
        <v>35</v>
      </c>
      <c r="F2" s="24" t="s">
        <v>2</v>
      </c>
      <c r="G2" s="24" t="s">
        <v>3</v>
      </c>
      <c r="H2" s="25" t="s">
        <v>4</v>
      </c>
    </row>
    <row r="3" spans="2:8" ht="15.3" thickBot="1">
      <c r="B3" s="27" t="s">
        <v>5</v>
      </c>
      <c r="C3" s="12" t="s">
        <v>6</v>
      </c>
      <c r="D3" s="1" t="s">
        <v>41</v>
      </c>
      <c r="E3" s="1">
        <v>4000</v>
      </c>
      <c r="F3" s="6">
        <v>0.25</v>
      </c>
      <c r="G3" s="16">
        <f t="shared" ref="G3" si="0">E3*F3</f>
        <v>1000</v>
      </c>
      <c r="H3" s="19"/>
    </row>
    <row r="4" spans="2:8" ht="14.7" thickBot="1">
      <c r="B4" s="28"/>
      <c r="C4" s="41" t="s">
        <v>7</v>
      </c>
      <c r="D4" s="42"/>
      <c r="E4" s="42"/>
      <c r="F4" s="43"/>
      <c r="G4" s="20">
        <f>SUM(G3)</f>
        <v>1000</v>
      </c>
      <c r="H4" s="7">
        <f>SUM(H3)</f>
        <v>0</v>
      </c>
    </row>
    <row r="5" spans="2:8" ht="15.3" thickBot="1">
      <c r="B5" s="27" t="s">
        <v>8</v>
      </c>
      <c r="C5" s="12" t="s">
        <v>9</v>
      </c>
      <c r="D5" s="1" t="s">
        <v>41</v>
      </c>
      <c r="E5" s="1">
        <v>125</v>
      </c>
      <c r="F5" s="6">
        <v>0.85</v>
      </c>
      <c r="G5" s="16">
        <f>E5*F5</f>
        <v>106.25</v>
      </c>
      <c r="H5" s="19"/>
    </row>
    <row r="6" spans="2:8" ht="15.3" thickBot="1">
      <c r="B6" s="47"/>
      <c r="C6" s="12" t="s">
        <v>10</v>
      </c>
      <c r="D6" s="1" t="s">
        <v>39</v>
      </c>
      <c r="E6" s="1">
        <v>1</v>
      </c>
      <c r="F6" s="6">
        <v>6</v>
      </c>
      <c r="G6" s="16">
        <f t="shared" ref="G6:G26" si="1">E6*F6</f>
        <v>6</v>
      </c>
      <c r="H6" s="19"/>
    </row>
    <row r="7" spans="2:8" ht="15.3" thickBot="1">
      <c r="B7" s="47"/>
      <c r="C7" s="12" t="s">
        <v>48</v>
      </c>
      <c r="D7" s="1" t="s">
        <v>41</v>
      </c>
      <c r="E7" s="1">
        <v>0</v>
      </c>
      <c r="F7" s="6">
        <v>0.25</v>
      </c>
      <c r="G7" s="16">
        <f t="shared" si="1"/>
        <v>0</v>
      </c>
      <c r="H7" s="19"/>
    </row>
    <row r="8" spans="2:8" ht="15.3" thickBot="1">
      <c r="B8" s="47"/>
      <c r="C8" s="12" t="s">
        <v>49</v>
      </c>
      <c r="D8" s="1" t="s">
        <v>41</v>
      </c>
      <c r="E8" s="1">
        <v>48</v>
      </c>
      <c r="F8" s="6">
        <v>0.37</v>
      </c>
      <c r="G8" s="16">
        <f t="shared" si="1"/>
        <v>17.759999999999998</v>
      </c>
      <c r="H8" s="19"/>
    </row>
    <row r="9" spans="2:8" ht="15.3" thickBot="1">
      <c r="B9" s="47"/>
      <c r="C9" s="12" t="s">
        <v>50</v>
      </c>
      <c r="D9" s="1" t="s">
        <v>41</v>
      </c>
      <c r="E9" s="1">
        <v>100</v>
      </c>
      <c r="F9" s="6">
        <v>0.4</v>
      </c>
      <c r="G9" s="16">
        <f t="shared" si="1"/>
        <v>40</v>
      </c>
      <c r="H9" s="19"/>
    </row>
    <row r="10" spans="2:8" ht="15.3" thickBot="1">
      <c r="B10" s="47"/>
      <c r="C10" s="12" t="s">
        <v>51</v>
      </c>
      <c r="D10" s="1" t="s">
        <v>41</v>
      </c>
      <c r="E10" s="48">
        <v>3</v>
      </c>
      <c r="F10" s="6">
        <v>0.35</v>
      </c>
      <c r="G10" s="16">
        <f t="shared" si="1"/>
        <v>1.0499999999999998</v>
      </c>
      <c r="H10" s="19"/>
    </row>
    <row r="11" spans="2:8" ht="15.3" thickBot="1">
      <c r="B11" s="47"/>
      <c r="C11" s="12" t="s">
        <v>52</v>
      </c>
      <c r="D11" s="1" t="s">
        <v>41</v>
      </c>
      <c r="E11" s="48">
        <v>2.5</v>
      </c>
      <c r="F11" s="6">
        <v>1.35</v>
      </c>
      <c r="G11" s="16">
        <f t="shared" si="1"/>
        <v>3.375</v>
      </c>
      <c r="H11" s="19"/>
    </row>
    <row r="12" spans="2:8" ht="15.3" thickBot="1">
      <c r="B12" s="47"/>
      <c r="C12" s="12" t="s">
        <v>12</v>
      </c>
      <c r="D12" s="1" t="s">
        <v>40</v>
      </c>
      <c r="E12" s="1">
        <v>0.33</v>
      </c>
      <c r="F12" s="6">
        <v>54.5</v>
      </c>
      <c r="G12" s="16">
        <f t="shared" si="1"/>
        <v>17.984999999999999</v>
      </c>
      <c r="H12" s="19"/>
    </row>
    <row r="13" spans="2:8" ht="15.3" thickBot="1">
      <c r="B13" s="47"/>
      <c r="C13" s="12" t="s">
        <v>13</v>
      </c>
      <c r="D13" s="1" t="s">
        <v>40</v>
      </c>
      <c r="E13" s="1">
        <v>0.6</v>
      </c>
      <c r="F13" s="6">
        <v>47.5</v>
      </c>
      <c r="G13" s="16">
        <f t="shared" si="1"/>
        <v>28.5</v>
      </c>
      <c r="H13" s="19"/>
    </row>
    <row r="14" spans="2:8" ht="15.3" thickBot="1">
      <c r="B14" s="47"/>
      <c r="C14" s="12" t="s">
        <v>14</v>
      </c>
      <c r="D14" s="1" t="s">
        <v>39</v>
      </c>
      <c r="E14" s="1">
        <v>1</v>
      </c>
      <c r="F14" s="6">
        <v>76.3</v>
      </c>
      <c r="G14" s="16">
        <f t="shared" si="1"/>
        <v>76.3</v>
      </c>
      <c r="H14" s="19"/>
    </row>
    <row r="15" spans="2:8" ht="15.3" thickBot="1">
      <c r="B15" s="47"/>
      <c r="C15" s="12" t="s">
        <v>15</v>
      </c>
      <c r="D15" s="1" t="s">
        <v>39</v>
      </c>
      <c r="E15" s="1">
        <v>1</v>
      </c>
      <c r="F15" s="6">
        <v>24.04</v>
      </c>
      <c r="G15" s="16">
        <f t="shared" si="1"/>
        <v>24.04</v>
      </c>
      <c r="H15" s="19"/>
    </row>
    <row r="16" spans="2:8" ht="15.3" thickBot="1">
      <c r="B16" s="47"/>
      <c r="C16" s="12" t="s">
        <v>16</v>
      </c>
      <c r="D16" s="1" t="s">
        <v>39</v>
      </c>
      <c r="E16" s="1">
        <v>1</v>
      </c>
      <c r="F16" s="6">
        <v>97.02</v>
      </c>
      <c r="G16" s="16">
        <f t="shared" si="1"/>
        <v>97.02</v>
      </c>
      <c r="H16" s="19"/>
    </row>
    <row r="17" spans="2:8" ht="15.3" thickBot="1">
      <c r="B17" s="47"/>
      <c r="C17" s="12" t="s">
        <v>17</v>
      </c>
      <c r="D17" s="1" t="s">
        <v>39</v>
      </c>
      <c r="E17" s="1">
        <v>1</v>
      </c>
      <c r="F17" s="6">
        <v>58.72</v>
      </c>
      <c r="G17" s="16">
        <f t="shared" si="1"/>
        <v>58.72</v>
      </c>
      <c r="H17" s="19"/>
    </row>
    <row r="18" spans="2:8" ht="15.3" thickBot="1">
      <c r="B18" s="47"/>
      <c r="C18" s="12" t="s">
        <v>18</v>
      </c>
      <c r="D18" s="1" t="s">
        <v>39</v>
      </c>
      <c r="E18" s="1">
        <v>1</v>
      </c>
      <c r="F18" s="6">
        <v>16</v>
      </c>
      <c r="G18" s="16">
        <f t="shared" si="1"/>
        <v>16</v>
      </c>
      <c r="H18" s="19"/>
    </row>
    <row r="19" spans="2:8" ht="15.3" thickBot="1">
      <c r="B19" s="47"/>
      <c r="C19" s="12" t="s">
        <v>19</v>
      </c>
      <c r="D19" s="1" t="s">
        <v>40</v>
      </c>
      <c r="E19" s="1">
        <f>$E$3/2000</f>
        <v>2</v>
      </c>
      <c r="F19" s="6">
        <v>14</v>
      </c>
      <c r="G19" s="16">
        <f t="shared" si="1"/>
        <v>28</v>
      </c>
      <c r="H19" s="19"/>
    </row>
    <row r="20" spans="2:8" ht="15.3" thickBot="1">
      <c r="B20" s="47"/>
      <c r="C20" s="12" t="s">
        <v>20</v>
      </c>
      <c r="D20" s="1" t="s">
        <v>40</v>
      </c>
      <c r="E20" s="1">
        <f t="shared" ref="E20:E21" si="2">$E$3/2000</f>
        <v>2</v>
      </c>
      <c r="F20" s="6">
        <v>45</v>
      </c>
      <c r="G20" s="16">
        <f t="shared" si="1"/>
        <v>90</v>
      </c>
      <c r="H20" s="19"/>
    </row>
    <row r="21" spans="2:8" ht="15.3" thickBot="1">
      <c r="B21" s="47"/>
      <c r="C21" s="12" t="s">
        <v>21</v>
      </c>
      <c r="D21" s="1" t="s">
        <v>40</v>
      </c>
      <c r="E21" s="1">
        <f t="shared" si="2"/>
        <v>2</v>
      </c>
      <c r="F21" s="6">
        <v>3</v>
      </c>
      <c r="G21" s="16">
        <f t="shared" si="1"/>
        <v>6</v>
      </c>
      <c r="H21" s="19"/>
    </row>
    <row r="22" spans="2:8" ht="15.3" thickBot="1">
      <c r="B22" s="47"/>
      <c r="C22" s="12" t="s">
        <v>22</v>
      </c>
      <c r="D22" s="9" t="s">
        <v>36</v>
      </c>
      <c r="E22" s="16">
        <f>G4</f>
        <v>1000</v>
      </c>
      <c r="F22" s="17">
        <v>9.4999999999999998E-3</v>
      </c>
      <c r="G22" s="16">
        <f t="shared" si="1"/>
        <v>9.5</v>
      </c>
      <c r="H22" s="19"/>
    </row>
    <row r="23" spans="2:8" ht="15.3" thickBot="1">
      <c r="B23" s="47"/>
      <c r="C23" s="12" t="s">
        <v>23</v>
      </c>
      <c r="D23" s="1" t="s">
        <v>39</v>
      </c>
      <c r="E23" s="1">
        <v>1</v>
      </c>
      <c r="F23" s="16">
        <v>30</v>
      </c>
      <c r="G23" s="16">
        <f t="shared" si="1"/>
        <v>30</v>
      </c>
      <c r="H23" s="19"/>
    </row>
    <row r="24" spans="2:8" ht="15.3" thickBot="1">
      <c r="B24" s="47"/>
      <c r="C24" s="12" t="s">
        <v>24</v>
      </c>
      <c r="D24" s="1" t="s">
        <v>39</v>
      </c>
      <c r="E24" s="1">
        <v>1</v>
      </c>
      <c r="F24" s="16">
        <v>65.459999999999994</v>
      </c>
      <c r="G24" s="16">
        <f t="shared" si="1"/>
        <v>65.459999999999994</v>
      </c>
      <c r="H24" s="19"/>
    </row>
    <row r="25" spans="2:8" ht="15.3" thickBot="1">
      <c r="B25" s="47"/>
      <c r="C25" s="12" t="s">
        <v>25</v>
      </c>
      <c r="D25" s="1" t="s">
        <v>42</v>
      </c>
      <c r="E25" s="1">
        <v>4.25</v>
      </c>
      <c r="F25" s="16">
        <v>13.15</v>
      </c>
      <c r="G25" s="16">
        <f t="shared" si="1"/>
        <v>55.887500000000003</v>
      </c>
      <c r="H25" s="19"/>
    </row>
    <row r="26" spans="2:8" ht="15.3" thickBot="1">
      <c r="B26" s="47"/>
      <c r="C26" s="12" t="s">
        <v>26</v>
      </c>
      <c r="D26" s="3" t="s">
        <v>36</v>
      </c>
      <c r="E26" s="16">
        <f>SUM(G5:G17)</f>
        <v>477</v>
      </c>
      <c r="F26" s="18">
        <v>0.02</v>
      </c>
      <c r="G26" s="16">
        <f t="shared" si="1"/>
        <v>9.5400000000000009</v>
      </c>
      <c r="H26" s="19"/>
    </row>
    <row r="27" spans="2:8" ht="14.7" thickBot="1">
      <c r="B27" s="28"/>
      <c r="C27" s="41" t="s">
        <v>27</v>
      </c>
      <c r="D27" s="42"/>
      <c r="E27" s="42"/>
      <c r="F27" s="43"/>
      <c r="G27" s="20">
        <f>SUM(G5:G26)</f>
        <v>787.38750000000005</v>
      </c>
      <c r="H27" s="20">
        <f>SUM(H5:H26)</f>
        <v>0</v>
      </c>
    </row>
    <row r="28" spans="2:8" ht="14.7" thickBot="1">
      <c r="B28" s="35" t="s">
        <v>28</v>
      </c>
      <c r="C28" s="36"/>
      <c r="D28" s="36"/>
      <c r="E28" s="36"/>
      <c r="F28" s="37"/>
      <c r="G28" s="20">
        <f>G4-G27</f>
        <v>212.61249999999995</v>
      </c>
      <c r="H28" s="20">
        <f>H4-H27</f>
        <v>0</v>
      </c>
    </row>
    <row r="29" spans="2:8" ht="15.3" thickBot="1">
      <c r="B29" s="27" t="s">
        <v>29</v>
      </c>
      <c r="C29" s="12" t="s">
        <v>30</v>
      </c>
      <c r="D29" s="1" t="s">
        <v>11</v>
      </c>
      <c r="E29" s="1"/>
      <c r="F29" s="6">
        <v>185.62</v>
      </c>
      <c r="G29" s="16">
        <v>185.62</v>
      </c>
      <c r="H29" s="19"/>
    </row>
    <row r="30" spans="2:8" ht="15.3" thickBot="1">
      <c r="B30" s="28"/>
      <c r="C30" s="13" t="s">
        <v>31</v>
      </c>
      <c r="D30" s="2"/>
      <c r="E30" s="2"/>
      <c r="F30" s="10"/>
      <c r="G30" s="20">
        <f>SUM(G29)</f>
        <v>185.62</v>
      </c>
      <c r="H30" s="7">
        <f>SUM(H29)</f>
        <v>0</v>
      </c>
    </row>
    <row r="31" spans="2:8" ht="14.7" thickBot="1">
      <c r="B31" s="35" t="s">
        <v>32</v>
      </c>
      <c r="C31" s="36"/>
      <c r="D31" s="36"/>
      <c r="E31" s="36"/>
      <c r="F31" s="37"/>
      <c r="G31" s="20">
        <f>G27+G30</f>
        <v>973.00750000000005</v>
      </c>
      <c r="H31" s="7">
        <f>H27+H30</f>
        <v>0</v>
      </c>
    </row>
    <row r="32" spans="2:8" ht="14.7" thickBot="1">
      <c r="B32" s="35" t="s">
        <v>34</v>
      </c>
      <c r="C32" s="36"/>
      <c r="D32" s="36"/>
      <c r="E32" s="36"/>
      <c r="F32" s="37"/>
      <c r="G32" s="20">
        <f>G4-G31</f>
        <v>26.99249999999995</v>
      </c>
      <c r="H32" s="7">
        <f>H4-H31</f>
        <v>0</v>
      </c>
    </row>
    <row r="33" spans="2:8" ht="24" customHeight="1">
      <c r="B33" s="38" t="s">
        <v>43</v>
      </c>
      <c r="C33" s="38"/>
      <c r="D33" s="38"/>
      <c r="E33" s="38"/>
      <c r="F33" s="38"/>
      <c r="G33" s="38"/>
      <c r="H33" s="38"/>
    </row>
    <row r="34" spans="2:8">
      <c r="B34" s="39" t="s">
        <v>44</v>
      </c>
      <c r="C34" s="39"/>
      <c r="D34" s="39"/>
      <c r="E34" s="39"/>
      <c r="F34" s="39"/>
      <c r="G34" s="39"/>
      <c r="H34" s="39"/>
    </row>
    <row r="35" spans="2:8">
      <c r="B35" s="39" t="s">
        <v>45</v>
      </c>
      <c r="C35" s="39"/>
      <c r="D35" s="39"/>
      <c r="E35" s="39"/>
      <c r="F35" s="39"/>
      <c r="G35" s="39"/>
      <c r="H35" s="39"/>
    </row>
    <row r="36" spans="2:8" ht="27.6" customHeight="1">
      <c r="B36" s="40" t="s">
        <v>46</v>
      </c>
      <c r="C36" s="40"/>
      <c r="D36" s="40"/>
      <c r="E36" s="40"/>
      <c r="F36" s="40"/>
      <c r="G36" s="40"/>
      <c r="H36" s="40"/>
    </row>
  </sheetData>
  <mergeCells count="13">
    <mergeCell ref="B1:H1"/>
    <mergeCell ref="B28:F28"/>
    <mergeCell ref="B29:B30"/>
    <mergeCell ref="B31:F31"/>
    <mergeCell ref="B3:B4"/>
    <mergeCell ref="C4:F4"/>
    <mergeCell ref="B5:B27"/>
    <mergeCell ref="C27:F27"/>
    <mergeCell ref="B35:H35"/>
    <mergeCell ref="B36:H36"/>
    <mergeCell ref="B32:F32"/>
    <mergeCell ref="B33:H33"/>
    <mergeCell ref="B34:H34"/>
  </mergeCells>
  <hyperlinks>
    <hyperlink ref="B36" r:id="rId1" display="https://cals.ncsu.edu/are-extension/business-planning-and-operations/enterprise-budgets/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workbookViewId="0">
      <selection activeCell="E10" sqref="E10:E11"/>
    </sheetView>
  </sheetViews>
  <sheetFormatPr defaultRowHeight="14.4"/>
  <cols>
    <col min="2" max="2" width="15.47265625" style="14" bestFit="1" customWidth="1"/>
    <col min="3" max="3" width="19.47265625" style="14" bestFit="1" customWidth="1"/>
    <col min="7" max="7" width="8.83984375" style="5"/>
  </cols>
  <sheetData>
    <row r="1" spans="2:8" ht="30" customHeight="1" thickBot="1">
      <c r="B1" s="26" t="s">
        <v>55</v>
      </c>
      <c r="C1" s="26"/>
      <c r="D1" s="26"/>
      <c r="E1" s="26"/>
      <c r="F1" s="26"/>
      <c r="G1" s="26"/>
      <c r="H1" s="26"/>
    </row>
    <row r="2" spans="2:8" ht="33.6" thickBot="1">
      <c r="B2" s="21" t="s">
        <v>0</v>
      </c>
      <c r="C2" s="22" t="s">
        <v>1</v>
      </c>
      <c r="D2" s="23" t="s">
        <v>37</v>
      </c>
      <c r="E2" s="23" t="s">
        <v>35</v>
      </c>
      <c r="F2" s="24" t="s">
        <v>2</v>
      </c>
      <c r="G2" s="24" t="s">
        <v>3</v>
      </c>
      <c r="H2" s="25" t="s">
        <v>4</v>
      </c>
    </row>
    <row r="3" spans="2:8" ht="15.3" thickBot="1">
      <c r="B3" s="27" t="s">
        <v>5</v>
      </c>
      <c r="C3" s="12" t="s">
        <v>6</v>
      </c>
      <c r="D3" s="1" t="s">
        <v>41</v>
      </c>
      <c r="E3" s="1">
        <v>4000</v>
      </c>
      <c r="F3" s="16">
        <v>0.25</v>
      </c>
      <c r="G3" s="16">
        <f t="shared" ref="G3" si="0">E3*F3</f>
        <v>1000</v>
      </c>
      <c r="H3" s="19"/>
    </row>
    <row r="4" spans="2:8" ht="14.7" thickBot="1">
      <c r="B4" s="28"/>
      <c r="C4" s="41" t="s">
        <v>7</v>
      </c>
      <c r="D4" s="42"/>
      <c r="E4" s="42"/>
      <c r="F4" s="43"/>
      <c r="G4" s="20">
        <f>SUM(G3)</f>
        <v>1000</v>
      </c>
      <c r="H4" s="7">
        <f>SUM(H3)</f>
        <v>0</v>
      </c>
    </row>
    <row r="5" spans="2:8" ht="15.3" thickBot="1">
      <c r="B5" s="27" t="s">
        <v>8</v>
      </c>
      <c r="C5" s="12" t="s">
        <v>9</v>
      </c>
      <c r="D5" s="1" t="s">
        <v>41</v>
      </c>
      <c r="E5" s="1">
        <v>125</v>
      </c>
      <c r="F5" s="16">
        <v>0.85</v>
      </c>
      <c r="G5" s="16">
        <f>E5*F5</f>
        <v>106.25</v>
      </c>
      <c r="H5" s="19"/>
    </row>
    <row r="6" spans="2:8" ht="15.3" thickBot="1">
      <c r="B6" s="47"/>
      <c r="C6" s="12" t="s">
        <v>10</v>
      </c>
      <c r="D6" s="1" t="s">
        <v>39</v>
      </c>
      <c r="E6" s="1">
        <v>1</v>
      </c>
      <c r="F6" s="16">
        <v>6</v>
      </c>
      <c r="G6" s="16">
        <f t="shared" ref="G6:G26" si="1">E6*F6</f>
        <v>6</v>
      </c>
      <c r="H6" s="19"/>
    </row>
    <row r="7" spans="2:8" ht="15.3" thickBot="1">
      <c r="B7" s="47"/>
      <c r="C7" s="12" t="s">
        <v>48</v>
      </c>
      <c r="D7" s="1" t="s">
        <v>41</v>
      </c>
      <c r="E7" s="1">
        <v>0</v>
      </c>
      <c r="F7" s="16">
        <v>0.25</v>
      </c>
      <c r="G7" s="16">
        <f t="shared" si="1"/>
        <v>0</v>
      </c>
      <c r="H7" s="19"/>
    </row>
    <row r="8" spans="2:8" ht="15.3" thickBot="1">
      <c r="B8" s="47"/>
      <c r="C8" s="12" t="s">
        <v>49</v>
      </c>
      <c r="D8" s="1" t="s">
        <v>41</v>
      </c>
      <c r="E8" s="1">
        <v>48</v>
      </c>
      <c r="F8" s="16">
        <v>0.37</v>
      </c>
      <c r="G8" s="16">
        <f t="shared" si="1"/>
        <v>17.759999999999998</v>
      </c>
      <c r="H8" s="19"/>
    </row>
    <row r="9" spans="2:8" ht="15.3" thickBot="1">
      <c r="B9" s="47"/>
      <c r="C9" s="12" t="s">
        <v>50</v>
      </c>
      <c r="D9" s="1" t="s">
        <v>41</v>
      </c>
      <c r="E9" s="1">
        <v>100</v>
      </c>
      <c r="F9" s="16">
        <v>0.4</v>
      </c>
      <c r="G9" s="16">
        <f t="shared" si="1"/>
        <v>40</v>
      </c>
      <c r="H9" s="19"/>
    </row>
    <row r="10" spans="2:8" ht="15.3" thickBot="1">
      <c r="B10" s="47"/>
      <c r="C10" s="12" t="s">
        <v>51</v>
      </c>
      <c r="D10" s="1" t="s">
        <v>41</v>
      </c>
      <c r="E10" s="48">
        <v>3</v>
      </c>
      <c r="F10" s="16">
        <v>0.35</v>
      </c>
      <c r="G10" s="16">
        <f t="shared" si="1"/>
        <v>1.0499999999999998</v>
      </c>
      <c r="H10" s="19"/>
    </row>
    <row r="11" spans="2:8" ht="15.3" thickBot="1">
      <c r="B11" s="47"/>
      <c r="C11" s="12" t="s">
        <v>52</v>
      </c>
      <c r="D11" s="1" t="s">
        <v>41</v>
      </c>
      <c r="E11" s="48">
        <v>2.5</v>
      </c>
      <c r="F11" s="16">
        <v>1.35</v>
      </c>
      <c r="G11" s="16">
        <f t="shared" si="1"/>
        <v>3.375</v>
      </c>
      <c r="H11" s="19"/>
    </row>
    <row r="12" spans="2:8" ht="15.3" thickBot="1">
      <c r="B12" s="47"/>
      <c r="C12" s="12" t="s">
        <v>12</v>
      </c>
      <c r="D12" s="1" t="s">
        <v>40</v>
      </c>
      <c r="E12" s="1">
        <v>0.33</v>
      </c>
      <c r="F12" s="16">
        <v>54.5</v>
      </c>
      <c r="G12" s="16">
        <f t="shared" si="1"/>
        <v>17.984999999999999</v>
      </c>
      <c r="H12" s="19"/>
    </row>
    <row r="13" spans="2:8" ht="15.3" thickBot="1">
      <c r="B13" s="47"/>
      <c r="C13" s="12" t="s">
        <v>13</v>
      </c>
      <c r="D13" s="1" t="s">
        <v>40</v>
      </c>
      <c r="E13" s="1">
        <v>0.6</v>
      </c>
      <c r="F13" s="16">
        <v>47.5</v>
      </c>
      <c r="G13" s="16">
        <f t="shared" si="1"/>
        <v>28.5</v>
      </c>
      <c r="H13" s="19"/>
    </row>
    <row r="14" spans="2:8" ht="15.3" thickBot="1">
      <c r="B14" s="47"/>
      <c r="C14" s="12" t="s">
        <v>14</v>
      </c>
      <c r="D14" s="1" t="s">
        <v>39</v>
      </c>
      <c r="E14" s="1">
        <v>1</v>
      </c>
      <c r="F14" s="16">
        <v>65.11</v>
      </c>
      <c r="G14" s="16">
        <f t="shared" si="1"/>
        <v>65.11</v>
      </c>
      <c r="H14" s="19"/>
    </row>
    <row r="15" spans="2:8" ht="15.3" thickBot="1">
      <c r="B15" s="47"/>
      <c r="C15" s="12" t="s">
        <v>15</v>
      </c>
      <c r="D15" s="1" t="s">
        <v>39</v>
      </c>
      <c r="E15" s="1">
        <v>1</v>
      </c>
      <c r="F15" s="16">
        <v>24.04</v>
      </c>
      <c r="G15" s="16">
        <f t="shared" si="1"/>
        <v>24.04</v>
      </c>
      <c r="H15" s="19"/>
    </row>
    <row r="16" spans="2:8" ht="15.3" thickBot="1">
      <c r="B16" s="47"/>
      <c r="C16" s="12" t="s">
        <v>16</v>
      </c>
      <c r="D16" s="1" t="s">
        <v>39</v>
      </c>
      <c r="E16" s="1">
        <v>1</v>
      </c>
      <c r="F16" s="16">
        <v>97.02</v>
      </c>
      <c r="G16" s="16">
        <f t="shared" si="1"/>
        <v>97.02</v>
      </c>
      <c r="H16" s="19"/>
    </row>
    <row r="17" spans="2:8" ht="15.3" thickBot="1">
      <c r="B17" s="47"/>
      <c r="C17" s="12" t="s">
        <v>17</v>
      </c>
      <c r="D17" s="1" t="s">
        <v>39</v>
      </c>
      <c r="E17" s="1">
        <v>1</v>
      </c>
      <c r="F17" s="16">
        <v>58.72</v>
      </c>
      <c r="G17" s="16">
        <f t="shared" si="1"/>
        <v>58.72</v>
      </c>
      <c r="H17" s="19"/>
    </row>
    <row r="18" spans="2:8" ht="15.3" thickBot="1">
      <c r="B18" s="47"/>
      <c r="C18" s="12" t="s">
        <v>18</v>
      </c>
      <c r="D18" s="1" t="s">
        <v>39</v>
      </c>
      <c r="E18" s="1">
        <v>1</v>
      </c>
      <c r="F18" s="16">
        <v>16</v>
      </c>
      <c r="G18" s="16">
        <f t="shared" si="1"/>
        <v>16</v>
      </c>
      <c r="H18" s="19"/>
    </row>
    <row r="19" spans="2:8" ht="15.3" thickBot="1">
      <c r="B19" s="47"/>
      <c r="C19" s="12" t="s">
        <v>19</v>
      </c>
      <c r="D19" s="1" t="s">
        <v>40</v>
      </c>
      <c r="E19" s="1">
        <f>$E$3/2000</f>
        <v>2</v>
      </c>
      <c r="F19" s="16">
        <v>14</v>
      </c>
      <c r="G19" s="16">
        <f t="shared" si="1"/>
        <v>28</v>
      </c>
      <c r="H19" s="19"/>
    </row>
    <row r="20" spans="2:8" ht="15.3" thickBot="1">
      <c r="B20" s="47"/>
      <c r="C20" s="12" t="s">
        <v>20</v>
      </c>
      <c r="D20" s="1" t="s">
        <v>40</v>
      </c>
      <c r="E20" s="1">
        <f>$E$3/2000</f>
        <v>2</v>
      </c>
      <c r="F20" s="16">
        <v>45</v>
      </c>
      <c r="G20" s="16">
        <f t="shared" si="1"/>
        <v>90</v>
      </c>
      <c r="H20" s="19"/>
    </row>
    <row r="21" spans="2:8" ht="15.3" thickBot="1">
      <c r="B21" s="47"/>
      <c r="C21" s="12" t="s">
        <v>21</v>
      </c>
      <c r="D21" s="1" t="s">
        <v>40</v>
      </c>
      <c r="E21" s="1">
        <f>$E$3/2000</f>
        <v>2</v>
      </c>
      <c r="F21" s="16">
        <v>3</v>
      </c>
      <c r="G21" s="16">
        <f t="shared" si="1"/>
        <v>6</v>
      </c>
      <c r="H21" s="19"/>
    </row>
    <row r="22" spans="2:8" ht="15.3" thickBot="1">
      <c r="B22" s="47"/>
      <c r="C22" s="12" t="s">
        <v>22</v>
      </c>
      <c r="D22" s="9" t="s">
        <v>36</v>
      </c>
      <c r="E22" s="16">
        <f>G4</f>
        <v>1000</v>
      </c>
      <c r="F22" s="17">
        <v>9.4999999999999998E-3</v>
      </c>
      <c r="G22" s="16">
        <f t="shared" si="1"/>
        <v>9.5</v>
      </c>
      <c r="H22" s="19"/>
    </row>
    <row r="23" spans="2:8" ht="15.3" thickBot="1">
      <c r="B23" s="47"/>
      <c r="C23" s="12" t="s">
        <v>23</v>
      </c>
      <c r="D23" s="1" t="s">
        <v>39</v>
      </c>
      <c r="E23" s="1">
        <v>1</v>
      </c>
      <c r="F23" s="16">
        <v>30</v>
      </c>
      <c r="G23" s="16">
        <f t="shared" si="1"/>
        <v>30</v>
      </c>
      <c r="H23" s="19"/>
    </row>
    <row r="24" spans="2:8" ht="15.3" thickBot="1">
      <c r="B24" s="47"/>
      <c r="C24" s="12" t="s">
        <v>24</v>
      </c>
      <c r="D24" s="1" t="s">
        <v>39</v>
      </c>
      <c r="E24" s="1">
        <v>1</v>
      </c>
      <c r="F24" s="16">
        <v>61.96</v>
      </c>
      <c r="G24" s="16">
        <f t="shared" si="1"/>
        <v>61.96</v>
      </c>
      <c r="H24" s="19"/>
    </row>
    <row r="25" spans="2:8" ht="15.3" thickBot="1">
      <c r="B25" s="47"/>
      <c r="C25" s="12" t="s">
        <v>25</v>
      </c>
      <c r="D25" s="1" t="s">
        <v>42</v>
      </c>
      <c r="E25" s="1">
        <v>4.59</v>
      </c>
      <c r="F25" s="16">
        <f>13.15</f>
        <v>13.15</v>
      </c>
      <c r="G25" s="16">
        <f t="shared" si="1"/>
        <v>60.358499999999999</v>
      </c>
      <c r="H25" s="19"/>
    </row>
    <row r="26" spans="2:8" ht="15.3" thickBot="1">
      <c r="B26" s="47"/>
      <c r="C26" s="12" t="s">
        <v>26</v>
      </c>
      <c r="D26" s="3" t="s">
        <v>36</v>
      </c>
      <c r="E26" s="16">
        <f>SUM(G5:G17)</f>
        <v>465.81000000000006</v>
      </c>
      <c r="F26" s="16">
        <v>0.02</v>
      </c>
      <c r="G26" s="16">
        <f t="shared" si="1"/>
        <v>9.316200000000002</v>
      </c>
      <c r="H26" s="19"/>
    </row>
    <row r="27" spans="2:8" ht="14.7" thickBot="1">
      <c r="B27" s="28"/>
      <c r="C27" s="41" t="s">
        <v>27</v>
      </c>
      <c r="D27" s="42"/>
      <c r="E27" s="42"/>
      <c r="F27" s="43"/>
      <c r="G27" s="20">
        <f>SUM(G5:G26)</f>
        <v>776.94470000000013</v>
      </c>
      <c r="H27" s="20">
        <f>SUM(H5:H26)</f>
        <v>0</v>
      </c>
    </row>
    <row r="28" spans="2:8" ht="14.7" thickBot="1">
      <c r="B28" s="35" t="s">
        <v>28</v>
      </c>
      <c r="C28" s="36"/>
      <c r="D28" s="36"/>
      <c r="E28" s="36"/>
      <c r="F28" s="37"/>
      <c r="G28" s="20">
        <f>G4-G27</f>
        <v>223.05529999999987</v>
      </c>
      <c r="H28" s="20">
        <f>H4-H27</f>
        <v>0</v>
      </c>
    </row>
    <row r="29" spans="2:8" ht="15.3" thickBot="1">
      <c r="B29" s="27" t="s">
        <v>29</v>
      </c>
      <c r="C29" s="12" t="s">
        <v>30</v>
      </c>
      <c r="D29" s="1" t="s">
        <v>39</v>
      </c>
      <c r="E29" s="1">
        <v>1</v>
      </c>
      <c r="F29" s="16">
        <v>172.39</v>
      </c>
      <c r="G29" s="16">
        <f>E29*F29</f>
        <v>172.39</v>
      </c>
      <c r="H29" s="19"/>
    </row>
    <row r="30" spans="2:8" ht="14.7" thickBot="1">
      <c r="B30" s="28"/>
      <c r="C30" s="41" t="s">
        <v>31</v>
      </c>
      <c r="D30" s="42"/>
      <c r="E30" s="42"/>
      <c r="F30" s="43"/>
      <c r="G30" s="20">
        <f>SUM(G29)</f>
        <v>172.39</v>
      </c>
      <c r="H30" s="7">
        <f>SUM(H29)</f>
        <v>0</v>
      </c>
    </row>
    <row r="31" spans="2:8" ht="14.7" thickBot="1">
      <c r="B31" s="35" t="s">
        <v>32</v>
      </c>
      <c r="C31" s="36"/>
      <c r="D31" s="36"/>
      <c r="E31" s="36"/>
      <c r="F31" s="37"/>
      <c r="G31" s="20">
        <f>G27+G30</f>
        <v>949.33470000000011</v>
      </c>
      <c r="H31" s="7">
        <f>H27+H30</f>
        <v>0</v>
      </c>
    </row>
    <row r="32" spans="2:8" ht="14.7" thickBot="1">
      <c r="B32" s="35" t="s">
        <v>33</v>
      </c>
      <c r="C32" s="36"/>
      <c r="D32" s="36"/>
      <c r="E32" s="36"/>
      <c r="F32" s="37"/>
      <c r="G32" s="20">
        <f>G4-G31</f>
        <v>50.665299999999888</v>
      </c>
      <c r="H32" s="7">
        <f>H4-H31</f>
        <v>0</v>
      </c>
    </row>
    <row r="33" spans="2:8" ht="24" customHeight="1">
      <c r="B33" s="38" t="s">
        <v>43</v>
      </c>
      <c r="C33" s="38"/>
      <c r="D33" s="38"/>
      <c r="E33" s="38"/>
      <c r="F33" s="38"/>
      <c r="G33" s="38"/>
      <c r="H33" s="38"/>
    </row>
    <row r="34" spans="2:8">
      <c r="B34" s="39" t="s">
        <v>44</v>
      </c>
      <c r="C34" s="39"/>
      <c r="D34" s="39"/>
      <c r="E34" s="39"/>
      <c r="F34" s="39"/>
      <c r="G34" s="39"/>
      <c r="H34" s="39"/>
    </row>
    <row r="35" spans="2:8">
      <c r="B35" s="39" t="s">
        <v>45</v>
      </c>
      <c r="C35" s="39"/>
      <c r="D35" s="39"/>
      <c r="E35" s="39"/>
      <c r="F35" s="39"/>
      <c r="G35" s="39"/>
      <c r="H35" s="39"/>
    </row>
    <row r="36" spans="2:8" ht="27.6" customHeight="1">
      <c r="B36" s="40" t="s">
        <v>46</v>
      </c>
      <c r="C36" s="40"/>
      <c r="D36" s="40"/>
      <c r="E36" s="40"/>
      <c r="F36" s="40"/>
      <c r="G36" s="40"/>
      <c r="H36" s="40"/>
    </row>
  </sheetData>
  <mergeCells count="14">
    <mergeCell ref="B1:H1"/>
    <mergeCell ref="B28:F28"/>
    <mergeCell ref="B29:B30"/>
    <mergeCell ref="C30:F30"/>
    <mergeCell ref="B31:F31"/>
    <mergeCell ref="B3:B4"/>
    <mergeCell ref="C4:F4"/>
    <mergeCell ref="B5:B27"/>
    <mergeCell ref="C27:F27"/>
    <mergeCell ref="B35:H35"/>
    <mergeCell ref="B36:H36"/>
    <mergeCell ref="B32:F32"/>
    <mergeCell ref="B33:H33"/>
    <mergeCell ref="B34:H34"/>
  </mergeCells>
  <hyperlinks>
    <hyperlink ref="B36" r:id="rId1" display="https://cals.ncsu.edu/are-extension/business-planning-and-operations/enterprise-budgets/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Runner Strip-Till</vt:lpstr>
      <vt:lpstr>Runner Conventional-Till</vt:lpstr>
      <vt:lpstr>Virginia Strip-Till</vt:lpstr>
      <vt:lpstr>Virginia Conventional-Till</vt:lpstr>
    </vt:vector>
  </TitlesOfParts>
  <Company>NC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Alan Washburn</dc:creator>
  <cp:lastModifiedBy>Gregory Buol</cp:lastModifiedBy>
  <dcterms:created xsi:type="dcterms:W3CDTF">2021-11-22T21:25:50Z</dcterms:created>
  <dcterms:modified xsi:type="dcterms:W3CDTF">2021-11-30T17:14:30Z</dcterms:modified>
</cp:coreProperties>
</file>